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4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elsonderbeke/Desktop/3MCT-WAD/research-project/research-project-3mct-docs/"/>
    </mc:Choice>
  </mc:AlternateContent>
  <xr:revisionPtr revIDLastSave="0" documentId="13_ncr:1_{3E4A0B41-5DEE-4B4B-8FF6-5BC8AF31E87B}" xr6:coauthVersionLast="47" xr6:coauthVersionMax="47" xr10:uidLastSave="{00000000-0000-0000-0000-000000000000}"/>
  <bookViews>
    <workbookView xWindow="0" yWindow="760" windowWidth="34560" windowHeight="21580" activeTab="3" xr2:uid="{00000000-000D-0000-FFFF-FFFF00000000}"/>
  </bookViews>
  <sheets>
    <sheet name="Meetingen" sheetId="4" r:id="rId1"/>
    <sheet name="Meetingen frontend &amp; backend" sheetId="5" r:id="rId2"/>
    <sheet name="Urql vs Apollo bundle" sheetId="7" r:id="rId3"/>
    <sheet name="Dev experience" sheetId="6" r:id="rId4"/>
    <sheet name="n sneller data grote" sheetId="2" r:id="rId5"/>
    <sheet name="n sneller nesting" sheetId="3" r:id="rId6"/>
  </sheets>
  <definedNames>
    <definedName name="_Toc93672140" localSheetId="1">'Meetingen frontend &amp; backend'!$A$15</definedName>
    <definedName name="_Toc93672153" localSheetId="1">'Meetingen frontend &amp; backend'!$A$22</definedName>
    <definedName name="_Toc93672160" localSheetId="1">'Meetingen frontend &amp; backend'!$A$37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9" i="5" l="1"/>
  <c r="H35" i="5"/>
  <c r="O9" i="5"/>
  <c r="O10" i="5"/>
  <c r="L8" i="5"/>
  <c r="G26" i="5"/>
  <c r="H26" i="5" s="1"/>
  <c r="F26" i="5"/>
  <c r="M8" i="5" s="1"/>
  <c r="N7" i="5"/>
  <c r="O7" i="5" s="1"/>
  <c r="N6" i="5"/>
  <c r="O6" i="5" s="1"/>
  <c r="N5" i="5"/>
  <c r="O5" i="5" s="1"/>
  <c r="G39" i="5"/>
  <c r="N11" i="5" s="1"/>
  <c r="O11" i="5" s="1"/>
  <c r="G35" i="5"/>
  <c r="N10" i="5" s="1"/>
  <c r="G32" i="5"/>
  <c r="N9" i="5" s="1"/>
  <c r="G23" i="5"/>
  <c r="H23" i="5" s="1"/>
  <c r="G19" i="5"/>
  <c r="H19" i="5" s="1"/>
  <c r="G12" i="5"/>
  <c r="F39" i="5"/>
  <c r="M11" i="5" s="1"/>
  <c r="L11" i="5"/>
  <c r="L10" i="5"/>
  <c r="L9" i="5"/>
  <c r="L7" i="5"/>
  <c r="L6" i="5"/>
  <c r="L5" i="5"/>
  <c r="F32" i="5"/>
  <c r="M9" i="5" s="1"/>
  <c r="F19" i="5"/>
  <c r="M6" i="5" s="1"/>
  <c r="F12" i="5"/>
  <c r="M5" i="5" s="1"/>
  <c r="F23" i="5"/>
  <c r="M7" i="5" s="1"/>
  <c r="F35" i="5"/>
  <c r="M10" i="5" s="1"/>
  <c r="D29" i="5"/>
  <c r="D31" i="5" s="1"/>
  <c r="E29" i="5"/>
  <c r="E31" i="5" s="1"/>
  <c r="C29" i="5"/>
  <c r="C31" i="5" s="1"/>
  <c r="B31" i="5"/>
  <c r="E11" i="5"/>
  <c r="E10" i="4"/>
  <c r="C18" i="5"/>
  <c r="D18" i="5"/>
  <c r="E18" i="5"/>
  <c r="B18" i="5"/>
  <c r="C11" i="5"/>
  <c r="D11" i="5"/>
  <c r="B11" i="5"/>
  <c r="R10" i="4"/>
  <c r="P10" i="4"/>
  <c r="M10" i="4"/>
  <c r="I10" i="4"/>
  <c r="C30" i="3"/>
  <c r="B30" i="3"/>
  <c r="C26" i="3"/>
  <c r="D26" i="3"/>
  <c r="D30" i="3" s="1"/>
  <c r="E26" i="3"/>
  <c r="F26" i="3"/>
  <c r="G26" i="3"/>
  <c r="H26" i="3"/>
  <c r="I26" i="3"/>
  <c r="J26" i="3"/>
  <c r="K26" i="3"/>
  <c r="E30" i="3" s="1"/>
  <c r="L26" i="3"/>
  <c r="B26" i="3"/>
  <c r="E10" i="3"/>
  <c r="R10" i="3"/>
  <c r="P10" i="3"/>
  <c r="M10" i="3"/>
  <c r="I10" i="3"/>
  <c r="N8" i="5" l="1"/>
  <c r="O8" i="5" s="1"/>
</calcChain>
</file>

<file path=xl/sharedStrings.xml><?xml version="1.0" encoding="utf-8"?>
<sst xmlns="http://schemas.openxmlformats.org/spreadsheetml/2006/main" count="128" uniqueCount="73">
  <si>
    <t>Caching meetresultaten</t>
  </si>
  <si>
    <t>Backend</t>
  </si>
  <si>
    <t>Redis Cache</t>
  </si>
  <si>
    <t>No Cache</t>
  </si>
  <si>
    <t>10 KB - 15 KB</t>
  </si>
  <si>
    <t>Top Level Records</t>
  </si>
  <si>
    <t>Nesting Level</t>
  </si>
  <si>
    <t>gemidd x sneller</t>
  </si>
  <si>
    <t>100 KB - 115 KB</t>
  </si>
  <si>
    <r>
      <t>Response Size</t>
    </r>
    <r>
      <rPr>
        <b/>
        <sz val="11"/>
        <color theme="1"/>
        <rFont val="Calibri"/>
        <family val="2"/>
        <scheme val="minor"/>
      </rPr>
      <t xml:space="preserve"> (in playground, niet 100% represatief met echte database data die gestored wordt in de cache)</t>
    </r>
  </si>
  <si>
    <t>500 KB - 511 KB</t>
  </si>
  <si>
    <t>2,5 MB</t>
  </si>
  <si>
    <t>7,1 MB</t>
  </si>
  <si>
    <t>1 level</t>
  </si>
  <si>
    <t>2 levels</t>
  </si>
  <si>
    <t>3 levels</t>
  </si>
  <si>
    <t>4 levels</t>
  </si>
  <si>
    <t>Frontend</t>
  </si>
  <si>
    <t>user 1</t>
  </si>
  <si>
    <t>posts</t>
  </si>
  <si>
    <t>users</t>
  </si>
  <si>
    <t>post 12</t>
  </si>
  <si>
    <t>Apollo client cache</t>
  </si>
  <si>
    <t>total ms</t>
  </si>
  <si>
    <t>53.39 kB</t>
  </si>
  <si>
    <t>5.17 kB</t>
  </si>
  <si>
    <t>7.3 kB</t>
  </si>
  <si>
    <t>2.69 kB</t>
  </si>
  <si>
    <t>graphCDN</t>
  </si>
  <si>
    <t>Strategies</t>
  </si>
  <si>
    <t>avg ms</t>
  </si>
  <si>
    <t>Apollo Persisted Queries</t>
  </si>
  <si>
    <t>Apollo Persisted Queries with HTTP Caching</t>
  </si>
  <si>
    <t>Total ms mount component till data loaded (lower=better)</t>
  </si>
  <si>
    <t>AVG ms mount component till data loaded (lower=better)</t>
  </si>
  <si>
    <t>Dev experience</t>
  </si>
  <si>
    <t>Cons</t>
  </si>
  <si>
    <t>Pros</t>
  </si>
  <si>
    <t>Costs</t>
  </si>
  <si>
    <t>Easy to setup (1-10)</t>
  </si>
  <si>
    <t>Caching per field, Fast to setup, Highly customizable, micro services, dockerizeable</t>
  </si>
  <si>
    <t>Knowledge about Redis required, Only resolver result caching (not full response), Stale data own responsibility</t>
  </si>
  <si>
    <t>free</t>
  </si>
  <si>
    <t>free under 5M requests per month https://graphcdn.io/pricing</t>
  </si>
  <si>
    <t>Fast, Auto invalidation (update), 4 cache options, Super easy with React, Great Dev Tools in Chrome, out of the box error &amp; loading states</t>
  </si>
  <si>
    <t xml:space="preserve">Easy to setup with client &amp; server lib, cachable in browser &amp; cdn </t>
  </si>
  <si>
    <t>Invalidation? , How to implement with mutations?, Extra traffic when not know by server</t>
  </si>
  <si>
    <t>Super easy to get up and running, distributed, automatic analytics, highly configurable</t>
  </si>
  <si>
    <t>Sometimes buggy site?, Costs</t>
  </si>
  <si>
    <t>Apollo</t>
  </si>
  <si>
    <t>Urql</t>
  </si>
  <si>
    <t xml:space="preserve"> </t>
  </si>
  <si>
    <t>Build output</t>
  </si>
  <si>
    <t>Bundle analyzer</t>
  </si>
  <si>
    <t>Chrome network</t>
  </si>
  <si>
    <t>% faster then no cache (higher = better)</t>
  </si>
  <si>
    <t>Data that changes a lot</t>
  </si>
  <si>
    <t>Urql Client</t>
  </si>
  <si>
    <t>GraphCDN</t>
  </si>
  <si>
    <t>Complexity</t>
  </si>
  <si>
    <t>Shared resources</t>
  </si>
  <si>
    <t>Unopinionated</t>
  </si>
  <si>
    <t>Frontend Data Size</t>
  </si>
  <si>
    <t>Mount component till data is fetched</t>
  </si>
  <si>
    <t>% faster</t>
  </si>
  <si>
    <t>Urql client cache</t>
  </si>
  <si>
    <t>No Caching</t>
  </si>
  <si>
    <t>Response caching with Redis</t>
  </si>
  <si>
    <t>HTTP Caching</t>
  </si>
  <si>
    <t>Apollo Client v3 – In Memory Cache</t>
  </si>
  <si>
    <t>Speed</t>
  </si>
  <si>
    <t>Normalized / relational data</t>
  </si>
  <si>
    <t>HTTP caching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</si>
</sst>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2"/>
      <color theme="0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CC009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44">
    <xf numFmtId="0" fontId="0" fillId="0" borderId="0" xfId="0"/>
    <xf numFmtId="0" fontId="3" fillId="0" borderId="0" xfId="0" applyFont="1"/>
    <xf numFmtId="0" fontId="1" fillId="2" borderId="0" xfId="0" applyFont="1" applyFill="1"/>
    <xf numFmtId="0" fontId="2" fillId="2" borderId="0" xfId="0" applyFont="1" applyFill="1"/>
    <xf numFmtId="0" fontId="0" fillId="3" borderId="0" xfId="0" applyFill="1"/>
    <xf numFmtId="0" fontId="0" fillId="4" borderId="0" xfId="0" applyFill="1"/>
    <xf numFmtId="0" fontId="0" fillId="4" borderId="0" xfId="0" applyFill="1" applyAlignment="1">
      <alignment horizontal="center"/>
    </xf>
    <xf numFmtId="0" fontId="0" fillId="5" borderId="0" xfId="0" applyFill="1"/>
    <xf numFmtId="0" fontId="0" fillId="6" borderId="0" xfId="0" applyFill="1"/>
    <xf numFmtId="164" fontId="0" fillId="6" borderId="0" xfId="1" applyNumberFormat="1" applyFont="1" applyFill="1"/>
    <xf numFmtId="164" fontId="0" fillId="6" borderId="0" xfId="0" applyNumberFormat="1" applyFill="1"/>
    <xf numFmtId="0" fontId="0" fillId="4" borderId="0" xfId="0" applyFill="1" applyAlignment="1">
      <alignment horizontal="center"/>
    </xf>
    <xf numFmtId="164" fontId="0" fillId="0" borderId="0" xfId="0" applyNumberFormat="1"/>
    <xf numFmtId="0" fontId="0" fillId="7" borderId="0" xfId="0" applyFill="1"/>
    <xf numFmtId="0" fontId="0" fillId="8" borderId="0" xfId="0" applyFill="1"/>
    <xf numFmtId="0" fontId="0" fillId="4" borderId="0" xfId="0" applyFill="1" applyAlignment="1"/>
    <xf numFmtId="0" fontId="0" fillId="9" borderId="0" xfId="0" applyFill="1"/>
    <xf numFmtId="0" fontId="2" fillId="11" borderId="0" xfId="0" applyFont="1" applyFill="1"/>
    <xf numFmtId="164" fontId="2" fillId="11" borderId="0" xfId="1" applyNumberFormat="1" applyFont="1" applyFill="1"/>
    <xf numFmtId="0" fontId="2" fillId="10" borderId="0" xfId="0" applyFont="1" applyFill="1"/>
    <xf numFmtId="164" fontId="2" fillId="10" borderId="0" xfId="1" applyNumberFormat="1" applyFont="1" applyFill="1"/>
    <xf numFmtId="0" fontId="2" fillId="0" borderId="0" xfId="0" applyFont="1"/>
    <xf numFmtId="0" fontId="2" fillId="12" borderId="0" xfId="0" applyFont="1" applyFill="1"/>
    <xf numFmtId="164" fontId="2" fillId="12" borderId="0" xfId="1" applyNumberFormat="1" applyFont="1" applyFill="1"/>
    <xf numFmtId="0" fontId="2" fillId="13" borderId="0" xfId="0" applyFont="1" applyFill="1"/>
    <xf numFmtId="164" fontId="2" fillId="13" borderId="0" xfId="1" applyNumberFormat="1" applyFont="1" applyFill="1"/>
    <xf numFmtId="0" fontId="2" fillId="14" borderId="0" xfId="0" applyFont="1" applyFill="1"/>
    <xf numFmtId="164" fontId="2" fillId="14" borderId="0" xfId="1" applyNumberFormat="1" applyFont="1" applyFill="1"/>
    <xf numFmtId="0" fontId="0" fillId="0" borderId="0" xfId="0" applyAlignment="1">
      <alignment wrapText="1"/>
    </xf>
    <xf numFmtId="0" fontId="2" fillId="15" borderId="0" xfId="0" applyFont="1" applyFill="1"/>
    <xf numFmtId="164" fontId="2" fillId="15" borderId="0" xfId="1" applyNumberFormat="1" applyFont="1" applyFill="1"/>
    <xf numFmtId="9" fontId="0" fillId="5" borderId="0" xfId="1" applyFont="1" applyFill="1"/>
    <xf numFmtId="9" fontId="2" fillId="13" borderId="0" xfId="1" applyFont="1" applyFill="1"/>
    <xf numFmtId="9" fontId="2" fillId="12" borderId="0" xfId="1" applyFont="1" applyFill="1"/>
    <xf numFmtId="9" fontId="2" fillId="15" borderId="0" xfId="1" applyFont="1" applyFill="1"/>
    <xf numFmtId="9" fontId="2" fillId="10" borderId="0" xfId="1" applyFont="1" applyFill="1"/>
    <xf numFmtId="9" fontId="2" fillId="11" borderId="0" xfId="1" applyFont="1" applyFill="1"/>
    <xf numFmtId="9" fontId="2" fillId="14" borderId="0" xfId="1" applyFont="1" applyFill="1"/>
    <xf numFmtId="0" fontId="1" fillId="16" borderId="0" xfId="0" applyFont="1" applyFill="1"/>
    <xf numFmtId="9" fontId="0" fillId="9" borderId="0" xfId="1" applyFont="1" applyFill="1"/>
    <xf numFmtId="0" fontId="0" fillId="4" borderId="0" xfId="0" applyFill="1" applyAlignment="1">
      <alignment horizontal="center"/>
    </xf>
    <xf numFmtId="0" fontId="3" fillId="0" borderId="0" xfId="0" applyFont="1" applyAlignment="1">
      <alignment horizontal="center"/>
    </xf>
    <xf numFmtId="0" fontId="6" fillId="2" borderId="0" xfId="0" applyFont="1" applyFill="1" applyAlignment="1">
      <alignment horizontal="center"/>
    </xf>
    <xf numFmtId="0" fontId="6" fillId="15" borderId="0" xfId="0" applyFont="1" applyFill="1" applyAlignment="1">
      <alignment horizontal="center"/>
    </xf>
  </cellXfs>
  <cellStyles count="2">
    <cellStyle name="Normal" xfId="0" builtinId="0"/>
    <cellStyle name="Per cent" xfId="1" builtinId="5"/>
  </cellStyles>
  <dxfs count="0"/>
  <tableStyles count="0" defaultTableStyle="TableStyleMedium2" defaultPivotStyle="PivotStyleLight16"/>
  <colors>
    <mruColors>
      <color rgb="FFCC00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backend'!$M$4</c:f>
              <c:strCache>
                <c:ptCount val="1"/>
                <c:pt idx="0">
                  <c:v>Total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backend'!$M$5:$M$11</c:f>
              <c:numCache>
                <c:formatCode>General</c:formatCode>
                <c:ptCount val="7"/>
                <c:pt idx="0">
                  <c:v>502</c:v>
                </c:pt>
                <c:pt idx="1">
                  <c:v>259</c:v>
                </c:pt>
                <c:pt idx="2">
                  <c:v>155</c:v>
                </c:pt>
                <c:pt idx="3">
                  <c:v>209</c:v>
                </c:pt>
                <c:pt idx="4">
                  <c:v>451</c:v>
                </c:pt>
                <c:pt idx="5">
                  <c:v>98</c:v>
                </c:pt>
                <c:pt idx="6">
                  <c:v>290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4E-254D-BABC-0A1679C694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91748928"/>
        <c:axId val="1691750576"/>
      </c:barChart>
      <c:catAx>
        <c:axId val="1691748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50576"/>
        <c:crosses val="autoZero"/>
        <c:auto val="1"/>
        <c:lblAlgn val="ctr"/>
        <c:lblOffset val="100"/>
        <c:noMultiLvlLbl val="0"/>
      </c:catAx>
      <c:valAx>
        <c:axId val="1691750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489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avg x sneller</a:t>
            </a:r>
            <a:r>
              <a:rPr lang="en-GB" baseline="0"/>
              <a:t> per nesting level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nesting'!$B$29:$E$29</c:f>
              <c:strCache>
                <c:ptCount val="4"/>
                <c:pt idx="0">
                  <c:v>1 level</c:v>
                </c:pt>
                <c:pt idx="1">
                  <c:v>2 levels</c:v>
                </c:pt>
                <c:pt idx="2">
                  <c:v>3 levels</c:v>
                </c:pt>
                <c:pt idx="3">
                  <c:v>4 levels</c:v>
                </c:pt>
              </c:strCache>
            </c:strRef>
          </c:cat>
          <c:val>
            <c:numRef>
              <c:f>'n sneller nesting'!$B$30:$E$30</c:f>
              <c:numCache>
                <c:formatCode>0.0</c:formatCode>
                <c:ptCount val="4"/>
                <c:pt idx="0">
                  <c:v>1.603174603174603</c:v>
                </c:pt>
                <c:pt idx="1">
                  <c:v>4.138461538461538</c:v>
                </c:pt>
                <c:pt idx="2">
                  <c:v>9.6111111111111107</c:v>
                </c:pt>
                <c:pt idx="3">
                  <c:v>8.5164835164835164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7A-4FC2-AC58-D77914591D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72016"/>
        <c:axId val="581874256"/>
      </c:barChart>
      <c:catAx>
        <c:axId val="581872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4256"/>
        <c:crosses val="autoZero"/>
        <c:auto val="1"/>
        <c:lblAlgn val="ctr"/>
        <c:lblOffset val="100"/>
        <c:noMultiLvlLbl val="0"/>
      </c:catAx>
      <c:valAx>
        <c:axId val="581874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2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>
        <c:manualLayout>
          <c:layoutTarget val="inner"/>
          <c:xMode val="edge"/>
          <c:yMode val="edge"/>
          <c:x val="5.3934261301882523E-2"/>
          <c:y val="0.19486111111111112"/>
          <c:w val="0.93641426457477084"/>
          <c:h val="0.619174321959755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backend'!$N$4</c:f>
              <c:strCache>
                <c:ptCount val="1"/>
                <c:pt idx="0">
                  <c:v>AVG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backend'!$N$5:$N$11</c:f>
              <c:numCache>
                <c:formatCode>General</c:formatCode>
                <c:ptCount val="7"/>
                <c:pt idx="0">
                  <c:v>125.5</c:v>
                </c:pt>
                <c:pt idx="1">
                  <c:v>64.75</c:v>
                </c:pt>
                <c:pt idx="2">
                  <c:v>38.75</c:v>
                </c:pt>
                <c:pt idx="3">
                  <c:v>52.25</c:v>
                </c:pt>
                <c:pt idx="4">
                  <c:v>112.75</c:v>
                </c:pt>
                <c:pt idx="5">
                  <c:v>24.5</c:v>
                </c:pt>
                <c:pt idx="6">
                  <c:v>72.5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2B-EC40-9898-59A7B5F0F1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88506272"/>
        <c:axId val="1888507952"/>
      </c:barChart>
      <c:catAx>
        <c:axId val="1888506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7952"/>
        <c:crosses val="autoZero"/>
        <c:auto val="1"/>
        <c:lblAlgn val="ctr"/>
        <c:lblOffset val="100"/>
        <c:noMultiLvlLbl val="0"/>
      </c:catAx>
      <c:valAx>
        <c:axId val="188850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6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than no caching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8348-C94F-B3E3-59E17EC7D919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D473-C042-89F5-6975E731C3D1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D473-C042-89F5-6975E731C3D1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D473-C042-89F5-6975E731C3D1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D473-C042-89F5-6975E731C3D1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D473-C042-89F5-6975E731C3D1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D473-C042-89F5-6975E731C3D1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73-C042-89F5-6975E731C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caching</a:t>
            </a:r>
            <a:r>
              <a:rPr lang="en-GB" baseline="0"/>
              <a:t>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Response caching with 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3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1B-5A43-835F-CD7B632C2F26}"/>
            </c:ext>
          </c:extLst>
        </c:ser>
        <c:ser>
          <c:idx val="1"/>
          <c:order val="1"/>
          <c:tx>
            <c:strRef>
              <c:f>'Dev experience'!$A$16</c:f>
              <c:strCache>
                <c:ptCount val="1"/>
                <c:pt idx="0">
                  <c:v>Apollo Client v3 – In Memory Cache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31B-5A43-835F-CD7B632C2F26}"/>
            </c:ext>
          </c:extLst>
        </c:ser>
        <c:ser>
          <c:idx val="2"/>
          <c:order val="2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31B-5A43-835F-CD7B632C2F26}"/>
            </c:ext>
          </c:extLst>
        </c:ser>
        <c:ser>
          <c:idx val="3"/>
          <c:order val="3"/>
          <c:tx>
            <c:strRef>
              <c:f>'Dev experience'!$A$18</c:f>
              <c:strCache>
                <c:ptCount val="1"/>
                <c:pt idx="0">
                  <c:v>HTTP caching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31B-5A43-835F-CD7B632C2F26}"/>
            </c:ext>
          </c:extLst>
        </c:ser>
        <c:ser>
          <c:idx val="4"/>
          <c:order val="4"/>
          <c:tx>
            <c:strRef>
              <c:f>'Dev experience'!$A$19</c:f>
              <c:strCache>
                <c:ptCount val="1"/>
                <c:pt idx="0">
                  <c:v>GraphCDN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experience'!$B$19:$G$19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4</c:v>
                </c:pt>
                <c:pt idx="3">
                  <c:v>4</c:v>
                </c:pt>
                <c:pt idx="4">
                  <c:v>5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31B-5A43-835F-CD7B632C2F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113696"/>
        <c:axId val="2145976080"/>
      </c:radarChart>
      <c:catAx>
        <c:axId val="155411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45976080"/>
        <c:crosses val="autoZero"/>
        <c:auto val="1"/>
        <c:lblAlgn val="ctr"/>
        <c:lblOffset val="100"/>
        <c:noMultiLvlLbl val="0"/>
      </c:catAx>
      <c:valAx>
        <c:axId val="2145976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55411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server</a:t>
            </a:r>
            <a:r>
              <a:rPr lang="en-GB" baseline="0"/>
              <a:t> side</a:t>
            </a:r>
            <a:r>
              <a:rPr lang="en-GB"/>
              <a:t> caching strategy</a:t>
            </a:r>
            <a:r>
              <a:rPr lang="en-GB" baseline="0"/>
              <a:t>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Response caching with 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3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31-B241-892F-36D555B3948C}"/>
            </c:ext>
          </c:extLst>
        </c:ser>
        <c:ser>
          <c:idx val="1"/>
          <c:order val="1"/>
          <c:tx>
            <c:strRef>
              <c:f>'Dev experience'!$A$18</c:f>
              <c:strCache>
                <c:ptCount val="1"/>
                <c:pt idx="0">
                  <c:v>HTTP caching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031-B241-892F-36D555B394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8126400"/>
        <c:axId val="2138128048"/>
      </c:radarChart>
      <c:catAx>
        <c:axId val="2138126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8048"/>
        <c:crosses val="autoZero"/>
        <c:auto val="1"/>
        <c:lblAlgn val="ctr"/>
        <c:lblOffset val="100"/>
        <c:noMultiLvlLbl val="0"/>
      </c:catAx>
      <c:valAx>
        <c:axId val="2138128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6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client side</a:t>
            </a:r>
            <a:r>
              <a:rPr lang="en-GB" baseline="0"/>
              <a:t> caching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experience'!$A$16</c:f>
              <c:strCache>
                <c:ptCount val="1"/>
                <c:pt idx="0">
                  <c:v>Apollo Client v3 – In Memory Cache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33-AE42-89CE-87BD9FFE20EF}"/>
            </c:ext>
          </c:extLst>
        </c:ser>
        <c:ser>
          <c:idx val="1"/>
          <c:order val="1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433-AE42-89CE-87BD9FFE20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7175136"/>
        <c:axId val="447081840"/>
      </c:radarChart>
      <c:catAx>
        <c:axId val="447175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081840"/>
        <c:crosses val="autoZero"/>
        <c:auto val="1"/>
        <c:lblAlgn val="ctr"/>
        <c:lblOffset val="100"/>
        <c:noMultiLvlLbl val="0"/>
      </c:catAx>
      <c:valAx>
        <c:axId val="447081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175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then no cache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BFE4-BF44-B3D4-A4564E61F76A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FE4-BF44-B3D4-A4564E61F76A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BFE4-BF44-B3D4-A4564E61F76A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BFE4-BF44-B3D4-A4564E61F76A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BFE4-BF44-B3D4-A4564E61F76A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BFE4-BF44-B3D4-A4564E61F76A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BFE4-BF44-B3D4-A4564E61F76A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BFE4-BF44-B3D4-A4564E61F7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caching</a:t>
            </a:r>
            <a:r>
              <a:rPr lang="en-GB" baseline="0"/>
              <a:t>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4"/>
          <c:order val="0"/>
          <c:tx>
            <c:strRef>
              <c:f>'Dev experience'!$A$19</c:f>
              <c:strCache>
                <c:ptCount val="1"/>
                <c:pt idx="0">
                  <c:v>GraphCDN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experience'!$B$19:$G$19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4</c:v>
                </c:pt>
                <c:pt idx="3">
                  <c:v>4</c:v>
                </c:pt>
                <c:pt idx="4">
                  <c:v>5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3FF-8644-A4C7-1C82607BCF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113696"/>
        <c:axId val="2145976080"/>
      </c:radarChart>
      <c:catAx>
        <c:axId val="155411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45976080"/>
        <c:crosses val="autoZero"/>
        <c:auto val="1"/>
        <c:lblAlgn val="ctr"/>
        <c:lblOffset val="100"/>
        <c:noMultiLvlLbl val="0"/>
      </c:catAx>
      <c:valAx>
        <c:axId val="2145976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55411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x Sneller met Redis 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data grote'!$B$1:$F$1</c:f>
              <c:strCache>
                <c:ptCount val="5"/>
                <c:pt idx="0">
                  <c:v>10 KB - 15 KB</c:v>
                </c:pt>
                <c:pt idx="1">
                  <c:v>100 KB - 115 KB</c:v>
                </c:pt>
                <c:pt idx="2">
                  <c:v>500 KB - 511 KB</c:v>
                </c:pt>
                <c:pt idx="3">
                  <c:v>2,5 MB</c:v>
                </c:pt>
                <c:pt idx="4">
                  <c:v>7,1 MB</c:v>
                </c:pt>
              </c:strCache>
            </c:strRef>
          </c:cat>
          <c:val>
            <c:numRef>
              <c:f>'n sneller data grote'!$B$2:$F$2</c:f>
              <c:numCache>
                <c:formatCode>General</c:formatCode>
                <c:ptCount val="5"/>
                <c:pt idx="0">
                  <c:v>2.7</c:v>
                </c:pt>
                <c:pt idx="1">
                  <c:v>8.3000000000000007</c:v>
                </c:pt>
                <c:pt idx="2">
                  <c:v>9.1999999999999993</c:v>
                </c:pt>
                <c:pt idx="3">
                  <c:v>8.5</c:v>
                </c:pt>
                <c:pt idx="4">
                  <c:v>8.6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A8-4603-80C3-ED5ECC0573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92496"/>
        <c:axId val="492751472"/>
      </c:barChart>
      <c:catAx>
        <c:axId val="581892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92751472"/>
        <c:crosses val="autoZero"/>
        <c:auto val="1"/>
        <c:lblAlgn val="ctr"/>
        <c:lblOffset val="100"/>
        <c:noMultiLvlLbl val="0"/>
      </c:catAx>
      <c:valAx>
        <c:axId val="492751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92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5" Type="http://schemas.openxmlformats.org/officeDocument/2006/relationships/chart" Target="../charts/chart8.xml"/><Relationship Id="rId4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656005</xdr:colOff>
      <xdr:row>44</xdr:row>
      <xdr:rowOff>36519</xdr:rowOff>
    </xdr:from>
    <xdr:to>
      <xdr:col>14</xdr:col>
      <xdr:colOff>127930</xdr:colOff>
      <xdr:row>58</xdr:row>
      <xdr:rowOff>117603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F3C81F6-1AEF-2645-A75A-577472BD71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580337</xdr:colOff>
      <xdr:row>29</xdr:row>
      <xdr:rowOff>75410</xdr:rowOff>
    </xdr:from>
    <xdr:to>
      <xdr:col>14</xdr:col>
      <xdr:colOff>69196</xdr:colOff>
      <xdr:row>43</xdr:row>
      <xdr:rowOff>156494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3666CB4-A861-154B-9324-27BA65C22D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24886</xdr:colOff>
      <xdr:row>12</xdr:row>
      <xdr:rowOff>78780</xdr:rowOff>
    </xdr:from>
    <xdr:to>
      <xdr:col>13</xdr:col>
      <xdr:colOff>3461098</xdr:colOff>
      <xdr:row>27</xdr:row>
      <xdr:rowOff>97692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AE439C1-D054-5A47-91B0-588385B096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204511</xdr:colOff>
      <xdr:row>26</xdr:row>
      <xdr:rowOff>81908</xdr:rowOff>
    </xdr:from>
    <xdr:to>
      <xdr:col>7</xdr:col>
      <xdr:colOff>747934</xdr:colOff>
      <xdr:row>44</xdr:row>
      <xdr:rowOff>120505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E62997-3934-B649-AB60-9A0AEA8A7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511" y="5607522"/>
          <a:ext cx="6314125" cy="3648071"/>
        </a:xfrm>
        <a:prstGeom prst="rect">
          <a:avLst/>
        </a:prstGeom>
      </xdr:spPr>
    </xdr:pic>
    <xdr:clientData/>
  </xdr:twoCellAnchor>
  <xdr:twoCellAnchor editAs="oneCell">
    <xdr:from>
      <xdr:col>0</xdr:col>
      <xdr:colOff>344058</xdr:colOff>
      <xdr:row>57</xdr:row>
      <xdr:rowOff>194687</xdr:rowOff>
    </xdr:from>
    <xdr:to>
      <xdr:col>6</xdr:col>
      <xdr:colOff>801474</xdr:colOff>
      <xdr:row>88</xdr:row>
      <xdr:rowOff>156587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685272-1424-E040-B259-9F78FBE10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4058" y="11732011"/>
          <a:ext cx="5394317" cy="6061478"/>
        </a:xfrm>
        <a:prstGeom prst="rect">
          <a:avLst/>
        </a:prstGeom>
      </xdr:spPr>
    </xdr:pic>
    <xdr:clientData/>
  </xdr:twoCellAnchor>
  <xdr:twoCellAnchor editAs="oneCell">
    <xdr:from>
      <xdr:col>0</xdr:col>
      <xdr:colOff>83608</xdr:colOff>
      <xdr:row>45</xdr:row>
      <xdr:rowOff>187922</xdr:rowOff>
    </xdr:from>
    <xdr:to>
      <xdr:col>7</xdr:col>
      <xdr:colOff>692160</xdr:colOff>
      <xdr:row>53</xdr:row>
      <xdr:rowOff>71549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4A0BE2-5B32-B746-95F3-BC2089DC2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608" y="9364119"/>
          <a:ext cx="6368270" cy="1457712"/>
        </a:xfrm>
        <a:prstGeom prst="rect">
          <a:avLst/>
        </a:prstGeom>
      </xdr:spPr>
    </xdr:pic>
    <xdr:clientData/>
  </xdr:twoCellAnchor>
  <xdr:twoCellAnchor editAs="oneCell">
    <xdr:from>
      <xdr:col>0</xdr:col>
      <xdr:colOff>115519</xdr:colOff>
      <xdr:row>4</xdr:row>
      <xdr:rowOff>149327</xdr:rowOff>
    </xdr:from>
    <xdr:to>
      <xdr:col>7</xdr:col>
      <xdr:colOff>729113</xdr:colOff>
      <xdr:row>20</xdr:row>
      <xdr:rowOff>160985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448069-E800-704D-8444-B975E1896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519" y="1186792"/>
          <a:ext cx="6373312" cy="3159827"/>
        </a:xfrm>
        <a:prstGeom prst="rect">
          <a:avLst/>
        </a:prstGeom>
      </xdr:spPr>
    </xdr:pic>
    <xdr:clientData/>
  </xdr:twoCellAnchor>
  <xdr:twoCellAnchor editAs="oneCell">
    <xdr:from>
      <xdr:col>9</xdr:col>
      <xdr:colOff>72600</xdr:colOff>
      <xdr:row>5</xdr:row>
      <xdr:rowOff>39721</xdr:rowOff>
    </xdr:from>
    <xdr:to>
      <xdr:col>16</xdr:col>
      <xdr:colOff>733382</xdr:colOff>
      <xdr:row>20</xdr:row>
      <xdr:rowOff>45954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961027-E27D-FC4E-99D8-6243A4602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77952" y="1273946"/>
          <a:ext cx="6420500" cy="2957642"/>
        </a:xfrm>
        <a:prstGeom prst="rect">
          <a:avLst/>
        </a:prstGeom>
      </xdr:spPr>
    </xdr:pic>
    <xdr:clientData/>
  </xdr:twoCellAnchor>
  <xdr:twoCellAnchor editAs="oneCell">
    <xdr:from>
      <xdr:col>9</xdr:col>
      <xdr:colOff>308819</xdr:colOff>
      <xdr:row>25</xdr:row>
      <xdr:rowOff>169010</xdr:rowOff>
    </xdr:from>
    <xdr:to>
      <xdr:col>16</xdr:col>
      <xdr:colOff>733380</xdr:colOff>
      <xdr:row>43</xdr:row>
      <xdr:rowOff>194265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D78B7B-95A1-5B42-87D3-098767B79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28293" y="5494098"/>
          <a:ext cx="6195262" cy="3634728"/>
        </a:xfrm>
        <a:prstGeom prst="rect">
          <a:avLst/>
        </a:prstGeom>
      </xdr:spPr>
    </xdr:pic>
    <xdr:clientData/>
  </xdr:twoCellAnchor>
  <xdr:twoCellAnchor editAs="oneCell">
    <xdr:from>
      <xdr:col>9</xdr:col>
      <xdr:colOff>137050</xdr:colOff>
      <xdr:row>45</xdr:row>
      <xdr:rowOff>109692</xdr:rowOff>
    </xdr:from>
    <xdr:to>
      <xdr:col>17</xdr:col>
      <xdr:colOff>664613</xdr:colOff>
      <xdr:row>54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4B70C2-B027-1248-8E1F-BBEDAE8C6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2402" y="9285889"/>
          <a:ext cx="7110098" cy="1661154"/>
        </a:xfrm>
        <a:prstGeom prst="rect">
          <a:avLst/>
        </a:prstGeom>
      </xdr:spPr>
    </xdr:pic>
    <xdr:clientData/>
  </xdr:twoCellAnchor>
  <xdr:twoCellAnchor editAs="oneCell">
    <xdr:from>
      <xdr:col>9</xdr:col>
      <xdr:colOff>165195</xdr:colOff>
      <xdr:row>57</xdr:row>
      <xdr:rowOff>195546</xdr:rowOff>
    </xdr:from>
    <xdr:to>
      <xdr:col>15</xdr:col>
      <xdr:colOff>407988</xdr:colOff>
      <xdr:row>88</xdr:row>
      <xdr:rowOff>76776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A414D8-9588-2845-85D2-06850699F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70547" y="11732870"/>
          <a:ext cx="5179695" cy="5980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19</xdr:row>
      <xdr:rowOff>114300</xdr:rowOff>
    </xdr:from>
    <xdr:to>
      <xdr:col>4</xdr:col>
      <xdr:colOff>2197100</xdr:colOff>
      <xdr:row>36</xdr:row>
      <xdr:rowOff>38100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D87F65F-5435-8F44-8039-ECC8AEC665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2557487</xdr:colOff>
      <xdr:row>20</xdr:row>
      <xdr:rowOff>160520</xdr:rowOff>
    </xdr:from>
    <xdr:to>
      <xdr:col>10</xdr:col>
      <xdr:colOff>72868</xdr:colOff>
      <xdr:row>35</xdr:row>
      <xdr:rowOff>46220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BD5132D-10AD-A340-8ECC-4C7A03B17E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364344</xdr:colOff>
      <xdr:row>20</xdr:row>
      <xdr:rowOff>144280</xdr:rowOff>
    </xdr:from>
    <xdr:to>
      <xdr:col>18</xdr:col>
      <xdr:colOff>166558</xdr:colOff>
      <xdr:row>36</xdr:row>
      <xdr:rowOff>31229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F2A8C5E-D48D-F24A-8C1D-106F5515C3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428089</xdr:colOff>
      <xdr:row>37</xdr:row>
      <xdr:rowOff>0</xdr:rowOff>
    </xdr:from>
    <xdr:to>
      <xdr:col>9</xdr:col>
      <xdr:colOff>277938</xdr:colOff>
      <xdr:row>52</xdr:row>
      <xdr:rowOff>124746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5900B60-31F9-8B47-9BC5-67A2FA0437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14</xdr:col>
      <xdr:colOff>31230</xdr:colOff>
      <xdr:row>37</xdr:row>
      <xdr:rowOff>124918</xdr:rowOff>
    </xdr:from>
    <xdr:to>
      <xdr:col>22</xdr:col>
      <xdr:colOff>706412</xdr:colOff>
      <xdr:row>54</xdr:row>
      <xdr:rowOff>48718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566D037D-C0A2-5445-B117-ADE549275D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71437</xdr:rowOff>
    </xdr:from>
    <xdr:to>
      <xdr:col>7</xdr:col>
      <xdr:colOff>119063</xdr:colOff>
      <xdr:row>16</xdr:row>
      <xdr:rowOff>147637</xdr:rowOff>
    </xdr:to>
    <xdr:graphicFrame macro="">
      <xdr:nvGraphicFramePr>
        <xdr:cNvPr id="2" name="Grafiek 1">
          <a:extLst>
            <a:ext uri="{FF2B5EF4-FFF2-40B4-BE49-F238E27FC236}">
              <a16:creationId xmlns:a16="http://schemas.microsoft.com/office/drawing/2014/main" id="{B04AB91F-783A-4963-B848-4F22666FD2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585787</xdr:colOff>
      <xdr:row>10</xdr:row>
      <xdr:rowOff>157162</xdr:rowOff>
    </xdr:from>
    <xdr:to>
      <xdr:col>20</xdr:col>
      <xdr:colOff>280987</xdr:colOff>
      <xdr:row>25</xdr:row>
      <xdr:rowOff>42862</xdr:rowOff>
    </xdr:to>
    <xdr:graphicFrame macro="">
      <xdr:nvGraphicFramePr>
        <xdr:cNvPr id="3" name="Grafiek 2">
          <a:extLst>
            <a:ext uri="{FF2B5EF4-FFF2-40B4-BE49-F238E27FC236}">
              <a16:creationId xmlns:a16="http://schemas.microsoft.com/office/drawing/2014/main" id="{9420AA55-F638-495A-AEC2-9C2E950A35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62396A-1EEF-4886-A0B4-50F17905706F}">
  <dimension ref="A1:R10"/>
  <sheetViews>
    <sheetView workbookViewId="0">
      <selection activeCell="E30" sqref="E30"/>
    </sheetView>
  </sheetViews>
  <sheetFormatPr baseColWidth="10" defaultColWidth="8.83203125" defaultRowHeight="15" x14ac:dyDescent="0.2"/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40" t="s">
        <v>4</v>
      </c>
      <c r="C4" s="40"/>
      <c r="D4" s="40"/>
      <c r="E4" s="40"/>
      <c r="F4" s="40" t="s">
        <v>8</v>
      </c>
      <c r="G4" s="40"/>
      <c r="H4" s="40"/>
      <c r="I4" s="40"/>
      <c r="J4" s="40" t="s">
        <v>10</v>
      </c>
      <c r="K4" s="40"/>
      <c r="L4" s="40"/>
      <c r="M4" s="40"/>
      <c r="N4" s="11"/>
      <c r="O4" s="11" t="s">
        <v>11</v>
      </c>
      <c r="P4" s="11"/>
      <c r="Q4" s="11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</sheetData>
  <mergeCells count="3">
    <mergeCell ref="B4:E4"/>
    <mergeCell ref="F4:I4"/>
    <mergeCell ref="J4:M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9B06-8EDD-4703-89E7-71FF6DEBDE86}">
  <dimension ref="A1:O44"/>
  <sheetViews>
    <sheetView zoomScale="115" zoomScaleNormal="172" workbookViewId="0">
      <selection activeCell="A22" sqref="A22"/>
    </sheetView>
  </sheetViews>
  <sheetFormatPr baseColWidth="10" defaultColWidth="8.83203125" defaultRowHeight="15" x14ac:dyDescent="0.2"/>
  <cols>
    <col min="1" max="1" width="46.33203125" bestFit="1" customWidth="1"/>
    <col min="2" max="5" width="9.5" bestFit="1" customWidth="1"/>
    <col min="8" max="8" width="18" bestFit="1" customWidth="1"/>
    <col min="12" max="12" width="34.33203125" bestFit="1" customWidth="1"/>
    <col min="13" max="13" width="22" bestFit="1" customWidth="1"/>
    <col min="14" max="14" width="45.33203125" bestFit="1" customWidth="1"/>
    <col min="15" max="15" width="18" bestFit="1" customWidth="1"/>
  </cols>
  <sheetData>
    <row r="1" spans="1:15" ht="21" x14ac:dyDescent="0.25">
      <c r="A1" s="1" t="s">
        <v>0</v>
      </c>
    </row>
    <row r="2" spans="1:15" x14ac:dyDescent="0.2">
      <c r="B2" t="s">
        <v>20</v>
      </c>
      <c r="C2" t="s">
        <v>19</v>
      </c>
      <c r="D2" t="s">
        <v>21</v>
      </c>
      <c r="E2" t="s">
        <v>18</v>
      </c>
      <c r="F2" t="s">
        <v>23</v>
      </c>
      <c r="G2" t="s">
        <v>30</v>
      </c>
      <c r="H2" t="s">
        <v>64</v>
      </c>
    </row>
    <row r="3" spans="1:15" x14ac:dyDescent="0.2">
      <c r="A3" s="5" t="s">
        <v>62</v>
      </c>
      <c r="B3" s="15" t="s">
        <v>25</v>
      </c>
      <c r="C3" s="15" t="s">
        <v>24</v>
      </c>
      <c r="D3" s="15" t="s">
        <v>27</v>
      </c>
      <c r="E3" s="15" t="s">
        <v>26</v>
      </c>
    </row>
    <row r="4" spans="1:15" x14ac:dyDescent="0.2">
      <c r="A4" s="4" t="s">
        <v>5</v>
      </c>
      <c r="B4" s="4">
        <v>50</v>
      </c>
      <c r="C4" s="4">
        <v>50</v>
      </c>
      <c r="D4" s="4">
        <v>1</v>
      </c>
      <c r="E4" s="4">
        <v>1</v>
      </c>
      <c r="L4" s="38" t="s">
        <v>29</v>
      </c>
      <c r="M4" s="38" t="s">
        <v>33</v>
      </c>
      <c r="N4" s="38" t="s">
        <v>34</v>
      </c>
      <c r="O4" s="38" t="s">
        <v>55</v>
      </c>
    </row>
    <row r="5" spans="1:15" x14ac:dyDescent="0.2">
      <c r="A5" s="4" t="s">
        <v>6</v>
      </c>
      <c r="B5" s="4">
        <v>1</v>
      </c>
      <c r="C5" s="4">
        <v>2</v>
      </c>
      <c r="D5" s="4">
        <v>3</v>
      </c>
      <c r="E5" s="4">
        <v>4</v>
      </c>
      <c r="L5" s="7" t="str">
        <f>A8</f>
        <v>No Caching</v>
      </c>
      <c r="M5" s="7">
        <f>F12</f>
        <v>502</v>
      </c>
      <c r="N5" s="7">
        <f>G12</f>
        <v>125.5</v>
      </c>
      <c r="O5" s="31">
        <f>1-N5/$N$5</f>
        <v>0</v>
      </c>
    </row>
    <row r="6" spans="1:15" x14ac:dyDescent="0.2">
      <c r="L6" s="24" t="str">
        <f>A15</f>
        <v>Response caching with Redis</v>
      </c>
      <c r="M6" s="24">
        <f>F19</f>
        <v>259</v>
      </c>
      <c r="N6" s="24">
        <f>G19</f>
        <v>64.75</v>
      </c>
      <c r="O6" s="32">
        <f t="shared" ref="O6:O11" si="0">1-N6/$N$5</f>
        <v>0.48406374501992033</v>
      </c>
    </row>
    <row r="7" spans="1:15" x14ac:dyDescent="0.2">
      <c r="L7" s="22" t="str">
        <f>A22</f>
        <v>Apollo Client v3 – In Memory Cache</v>
      </c>
      <c r="M7" s="22">
        <f>F23</f>
        <v>155</v>
      </c>
      <c r="N7" s="22">
        <f>G23</f>
        <v>38.75</v>
      </c>
      <c r="O7" s="33">
        <f t="shared" si="0"/>
        <v>0.69123505976095623</v>
      </c>
    </row>
    <row r="8" spans="1:15" x14ac:dyDescent="0.2">
      <c r="A8" s="7" t="s">
        <v>66</v>
      </c>
      <c r="B8" s="7"/>
      <c r="C8" s="7"/>
      <c r="D8" s="7"/>
      <c r="E8" s="7"/>
      <c r="L8" s="29" t="str">
        <f>A25</f>
        <v>Urql client cache</v>
      </c>
      <c r="M8" s="29">
        <f>F26</f>
        <v>209</v>
      </c>
      <c r="N8" s="29">
        <f>G26</f>
        <v>52.25</v>
      </c>
      <c r="O8" s="34">
        <f t="shared" si="0"/>
        <v>0.58366533864541825</v>
      </c>
    </row>
    <row r="9" spans="1:15" x14ac:dyDescent="0.2">
      <c r="A9" s="13" t="s">
        <v>17</v>
      </c>
      <c r="B9" s="13">
        <v>32</v>
      </c>
      <c r="C9" s="13">
        <v>185</v>
      </c>
      <c r="D9" s="13">
        <v>45</v>
      </c>
      <c r="E9" s="13">
        <v>69</v>
      </c>
      <c r="L9" s="19" t="str">
        <f>A28</f>
        <v>Apollo Persisted Queries</v>
      </c>
      <c r="M9" s="19">
        <f>F32</f>
        <v>451</v>
      </c>
      <c r="N9" s="19">
        <f>G32</f>
        <v>112.75</v>
      </c>
      <c r="O9" s="35">
        <f t="shared" si="0"/>
        <v>0.10159362549800799</v>
      </c>
    </row>
    <row r="10" spans="1:15" x14ac:dyDescent="0.2">
      <c r="A10" s="14" t="s">
        <v>1</v>
      </c>
      <c r="B10" s="14">
        <v>30</v>
      </c>
      <c r="C10" s="14">
        <v>184</v>
      </c>
      <c r="D10" s="14">
        <v>41</v>
      </c>
      <c r="E10" s="14">
        <v>67</v>
      </c>
      <c r="L10" s="17" t="str">
        <f>A34</f>
        <v>HTTP Caching</v>
      </c>
      <c r="M10" s="17">
        <f>F35</f>
        <v>98</v>
      </c>
      <c r="N10" s="17">
        <f>G35</f>
        <v>24.5</v>
      </c>
      <c r="O10" s="36">
        <f t="shared" si="0"/>
        <v>0.80478087649402386</v>
      </c>
    </row>
    <row r="11" spans="1:15" x14ac:dyDescent="0.2">
      <c r="B11">
        <f>AVERAGE(B9:B10)</f>
        <v>31</v>
      </c>
      <c r="C11">
        <f t="shared" ref="C11:D11" si="1">AVERAGE(C9:C10)</f>
        <v>184.5</v>
      </c>
      <c r="D11">
        <f t="shared" si="1"/>
        <v>43</v>
      </c>
      <c r="E11">
        <f>AVERAGE(E9:E10)</f>
        <v>68</v>
      </c>
      <c r="L11" s="26" t="str">
        <f>A37</f>
        <v>GraphCDN</v>
      </c>
      <c r="M11" s="26">
        <f>F39</f>
        <v>290</v>
      </c>
      <c r="N11" s="26">
        <f>G39</f>
        <v>72.5</v>
      </c>
      <c r="O11" s="37">
        <f t="shared" si="0"/>
        <v>0.42231075697211151</v>
      </c>
    </row>
    <row r="12" spans="1:15" x14ac:dyDescent="0.2">
      <c r="A12" s="16" t="s">
        <v>63</v>
      </c>
      <c r="B12" s="16">
        <v>57</v>
      </c>
      <c r="C12" s="16">
        <v>255</v>
      </c>
      <c r="D12" s="16">
        <v>82</v>
      </c>
      <c r="E12" s="16">
        <v>108</v>
      </c>
      <c r="F12" s="16">
        <f>SUM(B12:E12)</f>
        <v>502</v>
      </c>
      <c r="G12" s="16">
        <f>AVERAGE(B12:E12)</f>
        <v>125.5</v>
      </c>
    </row>
    <row r="15" spans="1:15" x14ac:dyDescent="0.2">
      <c r="A15" s="24" t="s">
        <v>67</v>
      </c>
      <c r="B15" s="24"/>
      <c r="C15" s="24"/>
      <c r="D15" s="24"/>
      <c r="E15" s="25"/>
    </row>
    <row r="16" spans="1:15" x14ac:dyDescent="0.2">
      <c r="A16" s="13" t="s">
        <v>17</v>
      </c>
      <c r="B16" s="13">
        <v>22</v>
      </c>
      <c r="C16" s="13">
        <v>31</v>
      </c>
      <c r="D16" s="13">
        <v>27</v>
      </c>
      <c r="E16" s="13">
        <v>32</v>
      </c>
    </row>
    <row r="17" spans="1:9" x14ac:dyDescent="0.2">
      <c r="A17" s="14" t="s">
        <v>1</v>
      </c>
      <c r="B17" s="14">
        <v>20</v>
      </c>
      <c r="C17" s="14">
        <v>29</v>
      </c>
      <c r="D17" s="14">
        <v>26</v>
      </c>
      <c r="E17" s="14">
        <v>30</v>
      </c>
    </row>
    <row r="18" spans="1:9" x14ac:dyDescent="0.2">
      <c r="B18">
        <f>AVERAGE(B16:B17)</f>
        <v>21</v>
      </c>
      <c r="C18">
        <f t="shared" ref="C18:E18" si="2">AVERAGE(C16:C17)</f>
        <v>30</v>
      </c>
      <c r="D18">
        <f t="shared" si="2"/>
        <v>26.5</v>
      </c>
      <c r="E18">
        <f t="shared" si="2"/>
        <v>31</v>
      </c>
      <c r="I18" s="21"/>
    </row>
    <row r="19" spans="1:9" x14ac:dyDescent="0.2">
      <c r="A19" s="16" t="s">
        <v>63</v>
      </c>
      <c r="B19" s="16">
        <v>52</v>
      </c>
      <c r="C19" s="16">
        <v>69</v>
      </c>
      <c r="D19" s="16">
        <v>63</v>
      </c>
      <c r="E19" s="16">
        <v>75</v>
      </c>
      <c r="F19" s="16">
        <f>SUM(B19:E19)</f>
        <v>259</v>
      </c>
      <c r="G19" s="16">
        <f>AVERAGE(B19:E19)</f>
        <v>64.75</v>
      </c>
      <c r="H19" s="39">
        <f>1-G19/G12</f>
        <v>0.48406374501992033</v>
      </c>
    </row>
    <row r="22" spans="1:9" x14ac:dyDescent="0.2">
      <c r="A22" s="22" t="s">
        <v>69</v>
      </c>
      <c r="B22" s="22"/>
      <c r="C22" s="22"/>
      <c r="D22" s="22"/>
      <c r="E22" s="23"/>
    </row>
    <row r="23" spans="1:9" x14ac:dyDescent="0.2">
      <c r="A23" s="16" t="s">
        <v>63</v>
      </c>
      <c r="B23" s="16">
        <v>41</v>
      </c>
      <c r="C23" s="16">
        <v>77</v>
      </c>
      <c r="D23" s="16">
        <v>16</v>
      </c>
      <c r="E23" s="16">
        <v>21</v>
      </c>
      <c r="F23" s="16">
        <f>SUM(B23:E23)</f>
        <v>155</v>
      </c>
      <c r="G23" s="16">
        <f>AVERAGE(B23:E23)</f>
        <v>38.75</v>
      </c>
      <c r="H23" s="39">
        <f>1-G23/G12</f>
        <v>0.69123505976095623</v>
      </c>
    </row>
    <row r="25" spans="1:9" x14ac:dyDescent="0.2">
      <c r="A25" s="29" t="s">
        <v>65</v>
      </c>
      <c r="B25" s="29"/>
      <c r="C25" s="29"/>
      <c r="D25" s="29"/>
      <c r="E25" s="30"/>
    </row>
    <row r="26" spans="1:9" x14ac:dyDescent="0.2">
      <c r="A26" s="16" t="s">
        <v>63</v>
      </c>
      <c r="B26" s="16">
        <v>49</v>
      </c>
      <c r="C26" s="16">
        <v>104</v>
      </c>
      <c r="D26" s="16">
        <v>26</v>
      </c>
      <c r="E26" s="16">
        <v>30</v>
      </c>
      <c r="F26" s="16">
        <f>SUM(B26:E26)</f>
        <v>209</v>
      </c>
      <c r="G26" s="16">
        <f>AVERAGE(B26:E26)</f>
        <v>52.25</v>
      </c>
      <c r="H26" s="39">
        <f>1-G26/G12</f>
        <v>0.58366533864541825</v>
      </c>
    </row>
    <row r="28" spans="1:9" x14ac:dyDescent="0.2">
      <c r="A28" s="19" t="s">
        <v>31</v>
      </c>
      <c r="B28" s="19"/>
      <c r="C28" s="19"/>
      <c r="D28" s="19"/>
      <c r="E28" s="20"/>
    </row>
    <row r="29" spans="1:9" x14ac:dyDescent="0.2">
      <c r="A29" s="13" t="s">
        <v>17</v>
      </c>
      <c r="B29" s="13">
        <v>35</v>
      </c>
      <c r="C29" s="13">
        <f>C30+1.5</f>
        <v>182.5</v>
      </c>
      <c r="D29" s="13">
        <f t="shared" ref="D29:E29" si="3">D30+1.5</f>
        <v>36.5</v>
      </c>
      <c r="E29" s="13">
        <f t="shared" si="3"/>
        <v>56.5</v>
      </c>
    </row>
    <row r="30" spans="1:9" x14ac:dyDescent="0.2">
      <c r="A30" s="14" t="s">
        <v>1</v>
      </c>
      <c r="B30" s="14">
        <v>33</v>
      </c>
      <c r="C30" s="14">
        <v>181</v>
      </c>
      <c r="D30" s="14">
        <v>35</v>
      </c>
      <c r="E30" s="14">
        <v>55</v>
      </c>
    </row>
    <row r="31" spans="1:9" x14ac:dyDescent="0.2">
      <c r="B31">
        <f>AVERAGE(B29:B30)</f>
        <v>34</v>
      </c>
      <c r="C31">
        <f t="shared" ref="C31:E31" si="4">AVERAGE(C29:C30)</f>
        <v>181.75</v>
      </c>
      <c r="D31">
        <f t="shared" si="4"/>
        <v>35.75</v>
      </c>
      <c r="E31">
        <f t="shared" si="4"/>
        <v>55.75</v>
      </c>
    </row>
    <row r="32" spans="1:9" x14ac:dyDescent="0.2">
      <c r="A32" s="16" t="s">
        <v>63</v>
      </c>
      <c r="B32" s="16">
        <v>56</v>
      </c>
      <c r="C32" s="16">
        <v>216</v>
      </c>
      <c r="D32" s="16">
        <v>77</v>
      </c>
      <c r="E32" s="16">
        <v>102</v>
      </c>
      <c r="F32" s="16">
        <f>SUM(B32:E32)</f>
        <v>451</v>
      </c>
      <c r="G32" s="16">
        <f>AVERAGE(B32:E32)</f>
        <v>112.75</v>
      </c>
      <c r="H32" s="16"/>
    </row>
    <row r="34" spans="1:8" x14ac:dyDescent="0.2">
      <c r="A34" s="17" t="s">
        <v>68</v>
      </c>
      <c r="B34" s="17"/>
      <c r="C34" s="17"/>
      <c r="D34" s="17"/>
      <c r="E34" s="18"/>
    </row>
    <row r="35" spans="1:8" x14ac:dyDescent="0.2">
      <c r="A35" s="16" t="s">
        <v>63</v>
      </c>
      <c r="B35" s="16">
        <v>27</v>
      </c>
      <c r="C35" s="16">
        <v>35</v>
      </c>
      <c r="D35" s="16">
        <v>19</v>
      </c>
      <c r="E35" s="16">
        <v>17</v>
      </c>
      <c r="F35" s="16">
        <f>SUM(B35:E35)</f>
        <v>98</v>
      </c>
      <c r="G35" s="16">
        <f>AVERAGE(B35:E35)</f>
        <v>24.5</v>
      </c>
      <c r="H35" s="39">
        <f>1-G35/G12</f>
        <v>0.80478087649402386</v>
      </c>
    </row>
    <row r="37" spans="1:8" x14ac:dyDescent="0.2">
      <c r="A37" s="26" t="s">
        <v>58</v>
      </c>
      <c r="B37" s="26"/>
      <c r="C37" s="26"/>
      <c r="D37" s="26"/>
      <c r="E37" s="27"/>
    </row>
    <row r="38" spans="1:8" x14ac:dyDescent="0.2">
      <c r="A38" s="13" t="s">
        <v>17</v>
      </c>
      <c r="B38" s="13">
        <v>24</v>
      </c>
      <c r="C38" s="13">
        <v>45</v>
      </c>
      <c r="D38" s="13">
        <v>25</v>
      </c>
      <c r="E38" s="13">
        <v>34</v>
      </c>
    </row>
    <row r="39" spans="1:8" x14ac:dyDescent="0.2">
      <c r="A39" s="16" t="s">
        <v>63</v>
      </c>
      <c r="B39" s="16">
        <v>55</v>
      </c>
      <c r="C39" s="16">
        <v>87</v>
      </c>
      <c r="D39" s="16">
        <v>66</v>
      </c>
      <c r="E39" s="16">
        <v>82</v>
      </c>
      <c r="F39" s="16">
        <f>SUM(B39:E39)</f>
        <v>290</v>
      </c>
      <c r="G39" s="16">
        <f>AVERAGE(B39:E39)</f>
        <v>72.5</v>
      </c>
      <c r="H39" s="39">
        <f>1-G39/G12</f>
        <v>0.42231075697211151</v>
      </c>
    </row>
    <row r="44" spans="1:8" x14ac:dyDescent="0.2">
      <c r="H44" t="s">
        <v>51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BCA338-84F0-3A48-B537-0DC1731D11E4}">
  <dimension ref="A1:R56"/>
  <sheetViews>
    <sheetView zoomScale="57" zoomScaleNormal="264" workbookViewId="0">
      <selection activeCell="AB55" sqref="AB55"/>
    </sheetView>
  </sheetViews>
  <sheetFormatPr baseColWidth="10" defaultRowHeight="15" x14ac:dyDescent="0.2"/>
  <sheetData>
    <row r="1" spans="1:17" ht="29" x14ac:dyDescent="0.35">
      <c r="A1" s="42" t="s">
        <v>49</v>
      </c>
      <c r="B1" s="42"/>
      <c r="C1" s="42"/>
      <c r="D1" s="42"/>
      <c r="E1" s="42"/>
      <c r="F1" s="42"/>
      <c r="G1" s="42"/>
      <c r="H1" s="42"/>
      <c r="J1" s="43" t="s">
        <v>50</v>
      </c>
      <c r="K1" s="43"/>
      <c r="L1" s="43"/>
      <c r="M1" s="43"/>
      <c r="N1" s="43"/>
      <c r="O1" s="43"/>
      <c r="P1" s="43"/>
      <c r="Q1" s="43"/>
    </row>
    <row r="3" spans="1:17" ht="21" x14ac:dyDescent="0.25">
      <c r="A3" s="41" t="s">
        <v>52</v>
      </c>
      <c r="B3" s="41"/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</row>
    <row r="24" spans="1:17" ht="21" x14ac:dyDescent="0.25">
      <c r="A24" s="41" t="s">
        <v>53</v>
      </c>
      <c r="B24" s="41"/>
      <c r="C24" s="41"/>
      <c r="D24" s="41"/>
      <c r="E24" s="41"/>
      <c r="F24" s="41"/>
      <c r="G24" s="41"/>
      <c r="H24" s="41"/>
      <c r="I24" s="41"/>
      <c r="J24" s="41"/>
      <c r="K24" s="41"/>
      <c r="L24" s="41"/>
      <c r="M24" s="41"/>
      <c r="N24" s="41"/>
      <c r="O24" s="41"/>
      <c r="P24" s="41"/>
      <c r="Q24" s="41"/>
    </row>
    <row r="34" spans="18:18" x14ac:dyDescent="0.2">
      <c r="R34" t="s">
        <v>51</v>
      </c>
    </row>
    <row r="56" spans="1:16" ht="21" x14ac:dyDescent="0.25">
      <c r="A56" s="41" t="s">
        <v>54</v>
      </c>
      <c r="B56" s="41"/>
      <c r="C56" s="41"/>
      <c r="D56" s="41"/>
      <c r="E56" s="41"/>
      <c r="F56" s="41"/>
      <c r="G56" s="41"/>
      <c r="H56" s="41"/>
      <c r="I56" s="41"/>
      <c r="J56" s="41"/>
      <c r="K56" s="41"/>
      <c r="L56" s="41"/>
      <c r="M56" s="41"/>
      <c r="N56" s="41"/>
      <c r="O56" s="41"/>
      <c r="P56" s="41"/>
    </row>
  </sheetData>
  <mergeCells count="5">
    <mergeCell ref="A56:P56"/>
    <mergeCell ref="A1:H1"/>
    <mergeCell ref="J1:Q1"/>
    <mergeCell ref="A3:Q3"/>
    <mergeCell ref="A24:Q2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5B55D-CB8B-7247-A828-793F51A9D090}">
  <dimension ref="A1:G19"/>
  <sheetViews>
    <sheetView tabSelected="1" topLeftCell="K17" zoomScale="122" zoomScaleNormal="89" workbookViewId="0">
      <selection activeCell="S28" sqref="S28"/>
    </sheetView>
  </sheetViews>
  <sheetFormatPr baseColWidth="10" defaultRowHeight="15" x14ac:dyDescent="0.2"/>
  <cols>
    <col min="1" max="1" width="18.6640625" bestFit="1" customWidth="1"/>
    <col min="2" max="2" width="14.33203125" customWidth="1"/>
    <col min="3" max="3" width="15.5" bestFit="1" customWidth="1"/>
    <col min="4" max="4" width="19.5" bestFit="1" customWidth="1"/>
    <col min="5" max="6" width="34.33203125" bestFit="1" customWidth="1"/>
    <col min="7" max="7" width="12.83203125" bestFit="1" customWidth="1"/>
  </cols>
  <sheetData>
    <row r="1" spans="1:7" ht="21" x14ac:dyDescent="0.25">
      <c r="A1" s="1" t="s">
        <v>35</v>
      </c>
    </row>
    <row r="3" spans="1:7" x14ac:dyDescent="0.2">
      <c r="A3" t="s">
        <v>29</v>
      </c>
      <c r="B3" s="24" t="s">
        <v>2</v>
      </c>
      <c r="C3" s="22" t="s">
        <v>22</v>
      </c>
      <c r="D3" s="17" t="s">
        <v>32</v>
      </c>
      <c r="E3" s="26" t="s">
        <v>28</v>
      </c>
    </row>
    <row r="4" spans="1:7" x14ac:dyDescent="0.2">
      <c r="A4" t="s">
        <v>39</v>
      </c>
      <c r="B4">
        <v>7</v>
      </c>
      <c r="C4">
        <v>8</v>
      </c>
      <c r="D4">
        <v>8</v>
      </c>
      <c r="E4">
        <v>9</v>
      </c>
    </row>
    <row r="5" spans="1:7" ht="172" customHeight="1" x14ac:dyDescent="0.2">
      <c r="A5" t="s">
        <v>37</v>
      </c>
      <c r="B5" s="28" t="s">
        <v>40</v>
      </c>
      <c r="C5" s="28" t="s">
        <v>44</v>
      </c>
      <c r="D5" s="28" t="s">
        <v>45</v>
      </c>
      <c r="E5" s="28" t="s">
        <v>47</v>
      </c>
    </row>
    <row r="6" spans="1:7" ht="128" x14ac:dyDescent="0.2">
      <c r="A6" t="s">
        <v>36</v>
      </c>
      <c r="B6" s="28" t="s">
        <v>41</v>
      </c>
      <c r="C6" s="28"/>
      <c r="D6" s="28" t="s">
        <v>46</v>
      </c>
      <c r="E6" s="28" t="s">
        <v>48</v>
      </c>
    </row>
    <row r="7" spans="1:7" ht="32" x14ac:dyDescent="0.2">
      <c r="A7" t="s">
        <v>38</v>
      </c>
      <c r="B7" s="28" t="s">
        <v>42</v>
      </c>
      <c r="C7" s="28" t="s">
        <v>42</v>
      </c>
      <c r="D7" s="28" t="s">
        <v>42</v>
      </c>
      <c r="E7" s="28" t="s">
        <v>43</v>
      </c>
    </row>
    <row r="14" spans="1:7" x14ac:dyDescent="0.2">
      <c r="B14" t="s">
        <v>59</v>
      </c>
      <c r="C14" t="s">
        <v>70</v>
      </c>
      <c r="D14" t="s">
        <v>56</v>
      </c>
      <c r="E14" t="s">
        <v>71</v>
      </c>
      <c r="F14" t="s">
        <v>60</v>
      </c>
      <c r="G14" t="s">
        <v>61</v>
      </c>
    </row>
    <row r="15" spans="1:7" x14ac:dyDescent="0.2">
      <c r="A15" s="24" t="s">
        <v>67</v>
      </c>
      <c r="B15" s="24">
        <v>3</v>
      </c>
      <c r="C15" s="24">
        <v>2</v>
      </c>
      <c r="D15" s="24">
        <v>1</v>
      </c>
      <c r="E15" s="24">
        <v>1</v>
      </c>
      <c r="F15" s="24">
        <v>5</v>
      </c>
      <c r="G15" s="24">
        <v>5</v>
      </c>
    </row>
    <row r="16" spans="1:7" x14ac:dyDescent="0.2">
      <c r="A16" s="22" t="s">
        <v>69</v>
      </c>
      <c r="B16" s="22">
        <v>2</v>
      </c>
      <c r="C16" s="22">
        <v>4</v>
      </c>
      <c r="D16" s="22">
        <v>5</v>
      </c>
      <c r="E16" s="22">
        <v>5</v>
      </c>
      <c r="F16" s="22">
        <v>1</v>
      </c>
      <c r="G16" s="22">
        <v>4</v>
      </c>
    </row>
    <row r="17" spans="1:7" x14ac:dyDescent="0.2">
      <c r="A17" s="29" t="s">
        <v>57</v>
      </c>
      <c r="B17" s="29">
        <v>2</v>
      </c>
      <c r="C17" s="29">
        <v>3</v>
      </c>
      <c r="D17" s="29">
        <v>4</v>
      </c>
      <c r="E17" s="29">
        <v>5</v>
      </c>
      <c r="F17" s="29">
        <v>1</v>
      </c>
      <c r="G17" s="29">
        <v>4</v>
      </c>
    </row>
    <row r="18" spans="1:7" x14ac:dyDescent="0.2">
      <c r="A18" s="17" t="s">
        <v>72</v>
      </c>
      <c r="B18" s="17">
        <v>3</v>
      </c>
      <c r="C18" s="17">
        <v>5</v>
      </c>
      <c r="D18" s="17">
        <v>2</v>
      </c>
      <c r="E18" s="17">
        <v>1</v>
      </c>
      <c r="F18" s="17">
        <v>3</v>
      </c>
      <c r="G18" s="17">
        <v>4</v>
      </c>
    </row>
    <row r="19" spans="1:7" x14ac:dyDescent="0.2">
      <c r="A19" s="26" t="s">
        <v>58</v>
      </c>
      <c r="B19" s="26">
        <v>1</v>
      </c>
      <c r="C19" s="26">
        <v>1</v>
      </c>
      <c r="D19" s="26">
        <v>4</v>
      </c>
      <c r="E19" s="26">
        <v>4</v>
      </c>
      <c r="F19" s="26">
        <v>5</v>
      </c>
      <c r="G19" s="26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C6A869-BC33-4152-8637-9185423EF725}">
  <dimension ref="A1:F2"/>
  <sheetViews>
    <sheetView workbookViewId="0">
      <selection activeCell="E34" sqref="E34"/>
    </sheetView>
  </sheetViews>
  <sheetFormatPr baseColWidth="10" defaultColWidth="8.83203125" defaultRowHeight="15" x14ac:dyDescent="0.2"/>
  <cols>
    <col min="1" max="1" width="11.5" bestFit="1" customWidth="1"/>
    <col min="2" max="2" width="12" bestFit="1" customWidth="1"/>
    <col min="3" max="4" width="14.1640625" bestFit="1" customWidth="1"/>
    <col min="5" max="5" width="15.83203125" bestFit="1" customWidth="1"/>
    <col min="6" max="6" width="6.83203125" bestFit="1" customWidth="1"/>
  </cols>
  <sheetData>
    <row r="1" spans="1:6" x14ac:dyDescent="0.2">
      <c r="B1" t="s">
        <v>4</v>
      </c>
      <c r="C1" t="s">
        <v>8</v>
      </c>
      <c r="D1" t="s">
        <v>10</v>
      </c>
      <c r="E1" t="s">
        <v>11</v>
      </c>
      <c r="F1" t="s">
        <v>12</v>
      </c>
    </row>
    <row r="2" spans="1:6" x14ac:dyDescent="0.2">
      <c r="A2" s="8" t="s">
        <v>2</v>
      </c>
      <c r="B2">
        <v>2.7</v>
      </c>
      <c r="C2">
        <v>8.3000000000000007</v>
      </c>
      <c r="D2">
        <v>9.1999999999999993</v>
      </c>
      <c r="E2">
        <v>8.5</v>
      </c>
      <c r="F2">
        <v>8.6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CE187-2852-45DF-91A3-78FFA61430C8}">
  <dimension ref="A1:R30"/>
  <sheetViews>
    <sheetView workbookViewId="0">
      <selection activeCell="U10" sqref="U10"/>
    </sheetView>
  </sheetViews>
  <sheetFormatPr baseColWidth="10" defaultColWidth="8.83203125" defaultRowHeight="15" x14ac:dyDescent="0.2"/>
  <cols>
    <col min="1" max="1" width="13.83203125" customWidth="1"/>
  </cols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40" t="s">
        <v>4</v>
      </c>
      <c r="C4" s="40"/>
      <c r="D4" s="40"/>
      <c r="E4" s="40"/>
      <c r="F4" s="40" t="s">
        <v>8</v>
      </c>
      <c r="G4" s="40"/>
      <c r="H4" s="40"/>
      <c r="I4" s="40"/>
      <c r="J4" s="40" t="s">
        <v>10</v>
      </c>
      <c r="K4" s="40"/>
      <c r="L4" s="40"/>
      <c r="M4" s="40"/>
      <c r="N4" s="6"/>
      <c r="O4" s="6" t="s">
        <v>11</v>
      </c>
      <c r="P4" s="6"/>
      <c r="Q4" s="6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  <row r="23" spans="1:12" x14ac:dyDescent="0.2">
      <c r="A23" s="4" t="s">
        <v>6</v>
      </c>
      <c r="B23" s="4">
        <v>1</v>
      </c>
      <c r="C23" s="4">
        <v>2</v>
      </c>
      <c r="D23" s="4">
        <v>3</v>
      </c>
      <c r="E23" s="4">
        <v>1</v>
      </c>
      <c r="F23" s="4">
        <v>2</v>
      </c>
      <c r="G23" s="4">
        <v>3</v>
      </c>
      <c r="H23" s="4">
        <v>1</v>
      </c>
      <c r="I23" s="4">
        <v>2</v>
      </c>
      <c r="J23" s="4">
        <v>3</v>
      </c>
      <c r="K23" s="4">
        <v>4</v>
      </c>
      <c r="L23" s="4">
        <v>4</v>
      </c>
    </row>
    <row r="24" spans="1:12" x14ac:dyDescent="0.2">
      <c r="A24" s="7" t="s">
        <v>3</v>
      </c>
      <c r="B24" s="7">
        <v>11</v>
      </c>
      <c r="C24" s="7">
        <v>24</v>
      </c>
      <c r="D24" s="7">
        <v>80</v>
      </c>
      <c r="E24" s="7">
        <v>25</v>
      </c>
      <c r="F24" s="7">
        <v>95</v>
      </c>
      <c r="G24" s="7">
        <v>650</v>
      </c>
      <c r="H24" s="7">
        <v>100</v>
      </c>
      <c r="I24" s="7">
        <v>430</v>
      </c>
      <c r="J24" s="7">
        <v>2500</v>
      </c>
      <c r="K24" s="7">
        <v>2200</v>
      </c>
      <c r="L24" s="7">
        <v>6000</v>
      </c>
    </row>
    <row r="25" spans="1:12" x14ac:dyDescent="0.2">
      <c r="A25" s="8" t="s">
        <v>2</v>
      </c>
      <c r="B25" s="8">
        <v>6</v>
      </c>
      <c r="C25" s="8">
        <v>12</v>
      </c>
      <c r="D25" s="8">
        <v>24</v>
      </c>
      <c r="E25" s="8">
        <v>18</v>
      </c>
      <c r="F25" s="8">
        <v>25</v>
      </c>
      <c r="G25" s="8">
        <v>50</v>
      </c>
      <c r="H25" s="8">
        <v>63</v>
      </c>
      <c r="I25" s="8">
        <v>65</v>
      </c>
      <c r="J25" s="8">
        <v>200</v>
      </c>
      <c r="K25" s="8">
        <v>260</v>
      </c>
      <c r="L25" s="8">
        <v>700</v>
      </c>
    </row>
    <row r="26" spans="1:12" x14ac:dyDescent="0.2">
      <c r="B26" s="12">
        <f>B24/B25</f>
        <v>1.8333333333333333</v>
      </c>
      <c r="C26" s="12">
        <f t="shared" ref="C26:L26" si="0">C24/C25</f>
        <v>2</v>
      </c>
      <c r="D26" s="12">
        <f t="shared" si="0"/>
        <v>3.3333333333333335</v>
      </c>
      <c r="E26" s="12">
        <f t="shared" si="0"/>
        <v>1.3888888888888888</v>
      </c>
      <c r="F26" s="12">
        <f t="shared" si="0"/>
        <v>3.8</v>
      </c>
      <c r="G26" s="12">
        <f t="shared" si="0"/>
        <v>13</v>
      </c>
      <c r="H26" s="12">
        <f t="shared" si="0"/>
        <v>1.5873015873015872</v>
      </c>
      <c r="I26" s="12">
        <f t="shared" si="0"/>
        <v>6.615384615384615</v>
      </c>
      <c r="J26" s="12">
        <f t="shared" si="0"/>
        <v>12.5</v>
      </c>
      <c r="K26" s="12">
        <f t="shared" si="0"/>
        <v>8.4615384615384617</v>
      </c>
      <c r="L26" s="12">
        <f t="shared" si="0"/>
        <v>8.5714285714285712</v>
      </c>
    </row>
    <row r="29" spans="1:12" x14ac:dyDescent="0.2">
      <c r="A29" s="4" t="s">
        <v>6</v>
      </c>
      <c r="B29" t="s">
        <v>13</v>
      </c>
      <c r="C29" t="s">
        <v>14</v>
      </c>
      <c r="D29" t="s">
        <v>15</v>
      </c>
      <c r="E29" t="s">
        <v>16</v>
      </c>
    </row>
    <row r="30" spans="1:12" x14ac:dyDescent="0.2">
      <c r="A30" s="8" t="s">
        <v>2</v>
      </c>
      <c r="B30" s="12">
        <f>AVERAGE(B26,E26,H26)</f>
        <v>1.603174603174603</v>
      </c>
      <c r="C30" s="12">
        <f>AVERAGE(C26,F26,I26)</f>
        <v>4.138461538461538</v>
      </c>
      <c r="D30" s="12">
        <f>AVERAGE(D26,G26,J26)</f>
        <v>9.6111111111111107</v>
      </c>
      <c r="E30" s="12">
        <f>AVERAGE(K26,L26)</f>
        <v>8.5164835164835164</v>
      </c>
    </row>
  </sheetData>
  <mergeCells count="3">
    <mergeCell ref="B4:E4"/>
    <mergeCell ref="F4:I4"/>
    <mergeCell ref="J4:M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3</vt:i4>
      </vt:variant>
    </vt:vector>
  </HeadingPairs>
  <TitlesOfParts>
    <vt:vector size="9" baseType="lpstr">
      <vt:lpstr>Meetingen</vt:lpstr>
      <vt:lpstr>Meetingen frontend &amp; backend</vt:lpstr>
      <vt:lpstr>Urql vs Apollo bundle</vt:lpstr>
      <vt:lpstr>Dev experience</vt:lpstr>
      <vt:lpstr>n sneller data grote</vt:lpstr>
      <vt:lpstr>n sneller nesting</vt:lpstr>
      <vt:lpstr>'Meetingen frontend &amp; backend'!_Toc93672140</vt:lpstr>
      <vt:lpstr>'Meetingen frontend &amp; backend'!_Toc93672153</vt:lpstr>
      <vt:lpstr>'Meetingen frontend &amp; backend'!_Toc93672160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niels</dc:creator>
  <cp:lastModifiedBy>Onderbeke Niels</cp:lastModifiedBy>
  <dcterms:created xsi:type="dcterms:W3CDTF">2022-01-06T09:45:03Z</dcterms:created>
  <dcterms:modified xsi:type="dcterms:W3CDTF">2022-01-21T15:24:45Z</dcterms:modified>
</cp:coreProperties>
</file>